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مقالات  و ویدیوهای سایت\"/>
    </mc:Choice>
  </mc:AlternateContent>
  <xr:revisionPtr revIDLastSave="0" documentId="13_ncr:1_{EA814740-7260-4D4B-950E-BAB9A5947443}" xr6:coauthVersionLast="47" xr6:coauthVersionMax="47" xr10:uidLastSave="{00000000-0000-0000-0000-000000000000}"/>
  <bookViews>
    <workbookView xWindow="-120" yWindow="-120" windowWidth="29040" windowHeight="15720" activeTab="1" xr2:uid="{CB7ADD7C-794E-4D33-B018-F1F746264A7A}"/>
  </bookViews>
  <sheets>
    <sheet name="Sheet1" sheetId="1" r:id="rId1"/>
    <sheet name="List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2" l="1"/>
  <c r="E3" i="2"/>
  <c r="E4" i="2"/>
  <c r="E5" i="2"/>
  <c r="E6" i="2"/>
  <c r="E7" i="2"/>
  <c r="E8" i="2"/>
  <c r="E9" i="2"/>
  <c r="E10" i="2"/>
  <c r="E11" i="2"/>
  <c r="E12" i="2"/>
  <c r="E13" i="2"/>
  <c r="E14" i="2"/>
  <c r="E15" i="2"/>
  <c r="G3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E2" i="2" l="1"/>
  <c r="G4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<sst xmlns="http://schemas.openxmlformats.org/spreadsheetml/2006/main" count="25" uniqueCount="24">
  <si>
    <t>نرخ مالیات</t>
  </si>
  <si>
    <t>مبلغ مالیات</t>
  </si>
  <si>
    <t>از مبلغ</t>
  </si>
  <si>
    <t>حقوق</t>
  </si>
  <si>
    <t>مالیات</t>
  </si>
  <si>
    <t>خالص</t>
  </si>
  <si>
    <t>نام و نام خانوادگی</t>
  </si>
  <si>
    <t>پریسا افشاری</t>
  </si>
  <si>
    <t>سمیه جابری</t>
  </si>
  <si>
    <t>پارسا نیکو</t>
  </si>
  <si>
    <t>یکتا شریفی</t>
  </si>
  <si>
    <t>کیوان صادقی</t>
  </si>
  <si>
    <t>مهسا حسینی</t>
  </si>
  <si>
    <t>فاطمه روشنی</t>
  </si>
  <si>
    <t>مصطفی یوسفیان</t>
  </si>
  <si>
    <t>نشمین تاجدینی</t>
  </si>
  <si>
    <t>ثنا رستمی</t>
  </si>
  <si>
    <t>سارا هاشمی</t>
  </si>
  <si>
    <t>پیمان یعقوبی</t>
  </si>
  <si>
    <t>محمد نعمتی</t>
  </si>
  <si>
    <t>علی حسنی</t>
  </si>
  <si>
    <t>کد پرسنلی</t>
  </si>
  <si>
    <t>دریافتی ناخالص</t>
  </si>
  <si>
    <t>خالص دریافتی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</si>
</sst>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IRANYekanFN"/>
      <family val="2"/>
    </font>
    <font>
      <sz val="11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/>
    <xf numFmtId="3" fontId="2" fillId="0" borderId="0" xfId="0" applyNumberFormat="1" applyFont="1"/>
    <xf numFmtId="3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9" fontId="2" fillId="0" borderId="1" xfId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3" borderId="2" xfId="0" applyFont="1" applyFill="1" applyBorder="1"/>
    <xf numFmtId="3" fontId="3" fillId="0" borderId="0" xfId="0" applyNumberFormat="1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32BE80-C12D-4D87-BDE5-C5537D7305A5}">
  <dimension ref="B1:H10"/>
  <sheetViews>
    <sheetView showGridLines="0" rightToLeft="1" zoomScale="220" zoomScaleNormal="220" workbookViewId="0">
      <selection activeCell="D2" sqref="B2:D8"/>
    </sheetView>
  </sheetViews>
  <sheetFormatPr defaultRowHeight="22.5" x14ac:dyDescent="0.6"/>
  <cols>
    <col min="1" max="1" width="2.5703125" style="1" customWidth="1"/>
    <col min="2" max="3" width="15.140625" style="1" customWidth="1"/>
    <col min="4" max="4" width="11.7109375" style="1" bestFit="1" customWidth="1"/>
    <col min="5" max="6" width="9.140625" style="1"/>
    <col min="7" max="7" width="20.42578125" style="1" customWidth="1"/>
    <col min="8" max="8" width="17.5703125" style="1" customWidth="1"/>
    <col min="9" max="9" width="9.85546875" style="1" bestFit="1" customWidth="1"/>
    <col min="10" max="16384" width="9.140625" style="1"/>
  </cols>
  <sheetData>
    <row r="1" spans="2:8" ht="4.5" customHeight="1" x14ac:dyDescent="0.6"/>
    <row r="2" spans="2:8" x14ac:dyDescent="0.6">
      <c r="B2" s="10" t="s">
        <v>2</v>
      </c>
      <c r="C2" s="10" t="s">
        <v>0</v>
      </c>
      <c r="D2" s="10" t="s">
        <v>1</v>
      </c>
      <c r="F2" s="1" t="s">
        <v>3</v>
      </c>
      <c r="G2" s="5">
        <v>49000000</v>
      </c>
    </row>
    <row r="3" spans="2:8" x14ac:dyDescent="0.6">
      <c r="B3" s="7">
        <v>0</v>
      </c>
      <c r="C3" s="8">
        <v>0</v>
      </c>
      <c r="D3" s="6"/>
      <c r="F3" s="1" t="s">
        <v>4</v>
      </c>
      <c r="G3" s="5">
        <f>VLOOKUP(G2,$B$3:$D$8,3)+(G2-VLOOKUP(G2,$B$3:$B$8,1))*VLOOKUP(G2,$B$3:$C$8,2)</f>
        <v>900000</v>
      </c>
      <c r="H3" s="2"/>
    </row>
    <row r="4" spans="2:8" x14ac:dyDescent="0.6">
      <c r="B4" s="7">
        <v>40000000</v>
      </c>
      <c r="C4" s="9">
        <v>0.1</v>
      </c>
      <c r="D4" s="7">
        <f>(B4-B3)*C3</f>
        <v>0</v>
      </c>
      <c r="F4" s="1" t="s">
        <v>5</v>
      </c>
      <c r="G4" s="5">
        <f>G2-G3</f>
        <v>48100000</v>
      </c>
    </row>
    <row r="5" spans="2:8" x14ac:dyDescent="0.6">
      <c r="B5" s="7">
        <v>80000000</v>
      </c>
      <c r="C5" s="9">
        <v>0.15</v>
      </c>
      <c r="D5" s="7">
        <f>(B5-B4)*C4</f>
        <v>4000000</v>
      </c>
      <c r="H5" s="2"/>
    </row>
    <row r="6" spans="2:8" x14ac:dyDescent="0.6">
      <c r="B6" s="7">
        <v>100000000</v>
      </c>
      <c r="C6" s="9">
        <v>0.2</v>
      </c>
      <c r="D6" s="7">
        <f>(B6-B5)*C5+D5</f>
        <v>7000000</v>
      </c>
      <c r="G6" s="2"/>
    </row>
    <row r="7" spans="2:8" x14ac:dyDescent="0.6">
      <c r="B7" s="7">
        <v>120000000</v>
      </c>
      <c r="C7" s="9">
        <v>0.25</v>
      </c>
      <c r="D7" s="7">
        <f>(B7-B6)*C6+D6</f>
        <v>11000000</v>
      </c>
    </row>
    <row r="8" spans="2:8" x14ac:dyDescent="0.6">
      <c r="B8" s="7">
        <v>140000000</v>
      </c>
      <c r="C8" s="9">
        <v>0.3</v>
      </c>
      <c r="D8" s="7">
        <f>(B8-B7)*C7+D7</f>
        <v>16000000</v>
      </c>
    </row>
    <row r="9" spans="2:8" x14ac:dyDescent="0.6">
      <c r="D9" s="3"/>
    </row>
    <row r="10" spans="2:8" x14ac:dyDescent="0.6">
      <c r="D10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B999FE-16E6-4046-A3A3-0422DF529EDE}">
  <dimension ref="A1:E15"/>
  <sheetViews>
    <sheetView rightToLeft="1" tabSelected="1" zoomScale="200" zoomScaleNormal="200" workbookViewId="0">
      <selection activeCell="C10" sqref="C10"/>
    </sheetView>
  </sheetViews>
  <sheetFormatPr defaultColWidth="11.5703125" defaultRowHeight="18" x14ac:dyDescent="0.45"/>
  <cols>
    <col min="1" max="2" width="11.5703125" style="11"/>
    <col min="3" max="3" width="12.140625" style="11" bestFit="1" customWidth="1"/>
    <col min="4" max="16384" width="11.5703125" style="11"/>
  </cols>
  <sheetData>
    <row r="1" spans="1:5" x14ac:dyDescent="0.45">
      <c r="A1" s="12" t="s">
        <v>21</v>
      </c>
      <c r="B1" s="12" t="s">
        <v>6</v>
      </c>
      <c r="C1" s="12" t="s">
        <v>22</v>
      </c>
      <c r="D1" s="12" t="s">
        <v>4</v>
      </c>
      <c r="E1" s="12" t="s">
        <v>23</v>
      </c>
    </row>
    <row r="2" spans="1:5" x14ac:dyDescent="0.45">
      <c r="A2" s="11">
        <v>1025</v>
      </c>
      <c r="B2" s="11" t="s">
        <v>7</v>
      </c>
      <c r="C2" s="13">
        <v>49000000</v>
      </c>
      <c r="D2" s="13">
        <f>VLOOKUP(C2,Sheet1!$B$3:$D$8,3)+(C2-VLOOKUP(C2,Sheet1!$B$3:$B$8,1))*VLOOKUP(C2,Sheet1!$B$3:$C$8,2)</f>
        <v>900000</v>
      </c>
      <c r="E2" s="13">
        <f>C2-D2</f>
        <v>48100000</v>
      </c>
    </row>
    <row r="3" spans="1:5" x14ac:dyDescent="0.45">
      <c r="A3" s="11">
        <v>1026</v>
      </c>
      <c r="B3" s="11" t="s">
        <v>8</v>
      </c>
      <c r="C3" s="13">
        <v>30000000</v>
      </c>
      <c r="D3" s="13">
        <f>VLOOKUP(C3,Sheet1!$B$3:$D$8,3)+(C3-VLOOKUP(C3,Sheet1!$B$3:$B$8,1))*VLOOKUP(C3,Sheet1!$B$3:$C$8,2)</f>
        <v>0</v>
      </c>
      <c r="E3" s="13">
        <f t="shared" ref="E3:E15" si="0">C3-D3</f>
        <v>30000000</v>
      </c>
    </row>
    <row r="4" spans="1:5" x14ac:dyDescent="0.45">
      <c r="A4" s="11">
        <v>1027</v>
      </c>
      <c r="B4" s="11" t="s">
        <v>9</v>
      </c>
      <c r="C4" s="13">
        <v>31000000</v>
      </c>
      <c r="D4" s="13">
        <f>VLOOKUP(C4,Sheet1!$B$3:$D$8,3)+(C4-VLOOKUP(C4,Sheet1!$B$3:$B$8,1))*VLOOKUP(C4,Sheet1!$B$3:$C$8,2)</f>
        <v>0</v>
      </c>
      <c r="E4" s="13">
        <f t="shared" si="0"/>
        <v>31000000</v>
      </c>
    </row>
    <row r="5" spans="1:5" x14ac:dyDescent="0.45">
      <c r="A5" s="11">
        <v>1028</v>
      </c>
      <c r="B5" s="11" t="s">
        <v>10</v>
      </c>
      <c r="C5" s="13">
        <v>82000000</v>
      </c>
      <c r="D5" s="13">
        <f>VLOOKUP(C5,Sheet1!$B$3:$D$8,3)+(C5-VLOOKUP(C5,Sheet1!$B$3:$B$8,1))*VLOOKUP(C5,Sheet1!$B$3:$C$8,2)</f>
        <v>4300000</v>
      </c>
      <c r="E5" s="13">
        <f t="shared" si="0"/>
        <v>77700000</v>
      </c>
    </row>
    <row r="6" spans="1:5" x14ac:dyDescent="0.45">
      <c r="A6" s="11">
        <v>1029</v>
      </c>
      <c r="B6" s="11" t="s">
        <v>11</v>
      </c>
      <c r="C6" s="13">
        <v>38000000</v>
      </c>
      <c r="D6" s="13">
        <f>VLOOKUP(C6,Sheet1!$B$3:$D$8,3)+(C6-VLOOKUP(C6,Sheet1!$B$3:$B$8,1))*VLOOKUP(C6,Sheet1!$B$3:$C$8,2)</f>
        <v>0</v>
      </c>
      <c r="E6" s="13">
        <f t="shared" si="0"/>
        <v>38000000</v>
      </c>
    </row>
    <row r="7" spans="1:5" x14ac:dyDescent="0.45">
      <c r="A7" s="11">
        <v>1030</v>
      </c>
      <c r="B7" s="11" t="s">
        <v>12</v>
      </c>
      <c r="C7" s="13">
        <v>65000000</v>
      </c>
      <c r="D7" s="13">
        <f>VLOOKUP(C7,Sheet1!$B$3:$D$8,3)+(C7-VLOOKUP(C7,Sheet1!$B$3:$B$8,1))*VLOOKUP(C7,Sheet1!$B$3:$C$8,2)</f>
        <v>2500000</v>
      </c>
      <c r="E7" s="13">
        <f t="shared" si="0"/>
        <v>62500000</v>
      </c>
    </row>
    <row r="8" spans="1:5" x14ac:dyDescent="0.45">
      <c r="A8" s="11">
        <v>1031</v>
      </c>
      <c r="B8" s="11" t="s">
        <v>13</v>
      </c>
      <c r="C8" s="13">
        <v>69000000</v>
      </c>
      <c r="D8" s="13">
        <f>VLOOKUP(C8,Sheet1!$B$3:$D$8,3)+(C8-VLOOKUP(C8,Sheet1!$B$3:$B$8,1))*VLOOKUP(C8,Sheet1!$B$3:$C$8,2)</f>
        <v>2900000</v>
      </c>
      <c r="E8" s="13">
        <f t="shared" si="0"/>
        <v>66100000</v>
      </c>
    </row>
    <row r="9" spans="1:5" x14ac:dyDescent="0.45">
      <c r="A9" s="11">
        <v>1032</v>
      </c>
      <c r="B9" s="11" t="s">
        <v>14</v>
      </c>
      <c r="C9" s="13">
        <v>84000000</v>
      </c>
      <c r="D9" s="13">
        <f>VLOOKUP(C9,Sheet1!$B$3:$D$8,3)+(C9-VLOOKUP(C9,Sheet1!$B$3:$B$8,1))*VLOOKUP(C9,Sheet1!$B$3:$C$8,2)</f>
        <v>4600000</v>
      </c>
      <c r="E9" s="13">
        <f t="shared" si="0"/>
        <v>79400000</v>
      </c>
    </row>
    <row r="10" spans="1:5" x14ac:dyDescent="0.45">
      <c r="A10" s="11">
        <v>1033</v>
      </c>
      <c r="B10" s="11" t="s">
        <v>15</v>
      </c>
      <c r="C10" s="13">
        <v>26000000</v>
      </c>
      <c r="D10" s="13">
        <f>VLOOKUP(C10,Sheet1!$B$3:$D$8,3)+(C10-VLOOKUP(C10,Sheet1!$B$3:$B$8,1))*VLOOKUP(C10,Sheet1!$B$3:$C$8,2)</f>
        <v>0</v>
      </c>
      <c r="E10" s="13">
        <f t="shared" si="0"/>
        <v>26000000</v>
      </c>
    </row>
    <row r="11" spans="1:5" x14ac:dyDescent="0.45">
      <c r="A11" s="11">
        <v>1034</v>
      </c>
      <c r="B11" s="11" t="s">
        <v>16</v>
      </c>
      <c r="C11" s="13">
        <v>96000000</v>
      </c>
      <c r="D11" s="13">
        <f>VLOOKUP(C11,Sheet1!$B$3:$D$8,3)+(C11-VLOOKUP(C11,Sheet1!$B$3:$B$8,1))*VLOOKUP(C11,Sheet1!$B$3:$C$8,2)</f>
        <v>6400000</v>
      </c>
      <c r="E11" s="13">
        <f t="shared" si="0"/>
        <v>89600000</v>
      </c>
    </row>
    <row r="12" spans="1:5" x14ac:dyDescent="0.45">
      <c r="A12" s="11">
        <v>1035</v>
      </c>
      <c r="B12" s="11" t="s">
        <v>17</v>
      </c>
      <c r="C12" s="13">
        <v>31000000</v>
      </c>
      <c r="D12" s="13">
        <f>VLOOKUP(C12,Sheet1!$B$3:$D$8,3)+(C12-VLOOKUP(C12,Sheet1!$B$3:$B$8,1))*VLOOKUP(C12,Sheet1!$B$3:$C$8,2)</f>
        <v>0</v>
      </c>
      <c r="E12" s="13">
        <f t="shared" si="0"/>
        <v>31000000</v>
      </c>
    </row>
    <row r="13" spans="1:5" x14ac:dyDescent="0.45">
      <c r="A13" s="11">
        <v>1036</v>
      </c>
      <c r="B13" s="11" t="s">
        <v>18</v>
      </c>
      <c r="C13" s="13">
        <v>86000000</v>
      </c>
      <c r="D13" s="13">
        <f>VLOOKUP(C13,Sheet1!$B$3:$D$8,3)+(C13-VLOOKUP(C13,Sheet1!$B$3:$B$8,1))*VLOOKUP(C13,Sheet1!$B$3:$C$8,2)</f>
        <v>4900000</v>
      </c>
      <c r="E13" s="13">
        <f t="shared" si="0"/>
        <v>81100000</v>
      </c>
    </row>
    <row r="14" spans="1:5" x14ac:dyDescent="0.45">
      <c r="A14" s="11">
        <v>1037</v>
      </c>
      <c r="B14" s="11" t="s">
        <v>19</v>
      </c>
      <c r="C14" s="13">
        <v>65000000</v>
      </c>
      <c r="D14" s="13">
        <f>VLOOKUP(C14,Sheet1!$B$3:$D$8,3)+(C14-VLOOKUP(C14,Sheet1!$B$3:$B$8,1))*VLOOKUP(C14,Sheet1!$B$3:$C$8,2)</f>
        <v>2500000</v>
      </c>
      <c r="E14" s="13">
        <f t="shared" si="0"/>
        <v>62500000</v>
      </c>
    </row>
    <row r="15" spans="1:5" x14ac:dyDescent="0.45">
      <c r="A15" s="11">
        <v>1038</v>
      </c>
      <c r="B15" s="11" t="s">
        <v>20</v>
      </c>
      <c r="C15" s="13">
        <v>70000000</v>
      </c>
      <c r="D15" s="13">
        <f>VLOOKUP(C15,Sheet1!$B$3:$D$8,3)+(C15-VLOOKUP(C15,Sheet1!$B$3:$B$8,1))*VLOOKUP(C15,Sheet1!$B$3:$C$8,2)</f>
        <v>3000000</v>
      </c>
      <c r="E15" s="13">
        <f t="shared" si="0"/>
        <v>67000000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PishgamaN</dc:creator>
  <cp:lastModifiedBy>PishgamaN</cp:lastModifiedBy>
  <dcterms:created xsi:type="dcterms:W3CDTF">2026-04-28T08:51:21Z</dcterms:created>
  <dcterms:modified xsi:type="dcterms:W3CDTF">2026-06-15T12:31:01Z</dcterms:modified>
</cp:coreProperties>
</file>